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ÚDE 4º TRIMESTRE" sheetId="1" r:id="rId1"/>
  </sheets>
  <definedNames>
    <definedName name="_xlnm.Print_Area" localSheetId="0">'SAÚDE 4º TRIMESTRE'!$A$1:$O$56</definedName>
  </definedNames>
  <calcPr fullCalcOnLoad="1"/>
</workbook>
</file>

<file path=xl/sharedStrings.xml><?xml version="1.0" encoding="utf-8"?>
<sst xmlns="http://schemas.openxmlformats.org/spreadsheetml/2006/main" count="71" uniqueCount="68">
  <si>
    <t>EMENDA CONSTITUCIONAL Nº 29, DE 13 DE SETEMBRO DE 2000</t>
  </si>
  <si>
    <t>RECEITAS ARRECADADAS</t>
  </si>
  <si>
    <t>Trimestre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</si>
  <si>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</si>
  <si>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</si>
  <si>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</si>
  <si>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</si>
  <si>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</si>
  <si>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</si>
  <si>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</si>
  <si>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</si>
  <si>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</si>
  <si>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</si>
  <si>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Demais Transferências da União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</si>
  <si>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</si>
  <si>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</si>
  <si>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</si>
  <si>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</si>
  <si>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Demais Transferências</t>
  </si>
  <si>
    <t>2 - RECEITAS DE CONVÊNIO - 100%</t>
  </si>
  <si>
    <t>1 - RECEITAS DE IMPOSTOS E TRANSFERÊNCIAS</t>
  </si>
  <si>
    <t>Piso de Atenção Básica - PAB Fixo</t>
  </si>
  <si>
    <t>Piso de Atenção Básica-PAB Variável-Vig.Sanitária</t>
  </si>
  <si>
    <t>Programa de Pactuação Integrada - PPI</t>
  </si>
  <si>
    <t>Rendimentos de Aplicações Financeiras</t>
  </si>
  <si>
    <t>Contratação por Tempo Determinado</t>
  </si>
  <si>
    <t>Vencimentos e Vant. Fixas - Pessoal Civil</t>
  </si>
  <si>
    <t>Obrigações Patronais</t>
  </si>
  <si>
    <t>Outras Despesas Var. - Pessoal Civil</t>
  </si>
  <si>
    <t>Indenizações e Restituições Trabalhistas</t>
  </si>
  <si>
    <t>Diárias Civil</t>
  </si>
  <si>
    <t>Material de Consumo</t>
  </si>
  <si>
    <t>Outros Serviços de Terceiro - Pessoa Física</t>
  </si>
  <si>
    <t>Outros Serviços de Terceiro - Pessoa Jurídica</t>
  </si>
  <si>
    <t>Equipamentos e Material Permanente</t>
  </si>
  <si>
    <t>TOTAL DAS DESPESAS COM SAÚDE</t>
  </si>
  <si>
    <t>3 - DESPESAS COM SAÚDE</t>
  </si>
  <si>
    <t>MÍNIMO A SER APLICADO NA SAÚDE = 15%</t>
  </si>
  <si>
    <t xml:space="preserve">TOTAL DAS DESPESAS - RECEITAS </t>
  </si>
  <si>
    <t>DE CONVÊNIOS - 100%</t>
  </si>
  <si>
    <t>TOTAL DAS RECEITAS DE CONVÊNIOS - 100%</t>
  </si>
  <si>
    <t>Obrigatório</t>
  </si>
  <si>
    <t>APLICADO A MAIOR</t>
  </si>
  <si>
    <t>Indenizações e Restituições</t>
  </si>
  <si>
    <t>PERCENTUAL APLICADO NO 1º TRIMESTRE</t>
  </si>
  <si>
    <t>Taxa de Fiscalização de Vigilância Sanitária</t>
  </si>
  <si>
    <t>Subvenções Sociais</t>
  </si>
  <si>
    <t>Obrigações Tributárias e Contributivas</t>
  </si>
  <si>
    <t>Obras e Instalações</t>
  </si>
  <si>
    <t>Técnico em Contabilidade</t>
  </si>
  <si>
    <t>José Sanches Arantes</t>
  </si>
  <si>
    <t>Diretor de Div. Adm. e Finanças</t>
  </si>
  <si>
    <t>CPF 272.982.998-91</t>
  </si>
  <si>
    <t>Tereza Céspede Borges</t>
  </si>
  <si>
    <t>Prefeita Municipal</t>
  </si>
  <si>
    <t>CPF 039.185.388-00</t>
  </si>
  <si>
    <t>Assistência Farmacêutica Básica - HD</t>
  </si>
  <si>
    <t>Assistência Farmacêutica Básica - AR</t>
  </si>
  <si>
    <t>Serviços Ambulatoriais</t>
  </si>
  <si>
    <t>Programa Insumos de Diabetes</t>
  </si>
  <si>
    <t>Lauricéia Ap. S. da Silva Mendes</t>
  </si>
  <si>
    <t>CRC 1SP 214586/O-3</t>
  </si>
  <si>
    <t>Odair Renesto de Freitas</t>
  </si>
  <si>
    <t>Diretor de Gabinete da Saúde</t>
  </si>
  <si>
    <t>CPF 098.175.778-21</t>
  </si>
  <si>
    <t>TOTAL DAS RECEITAS DE IMPOSTOS E TRANSFERÊNCIAS</t>
  </si>
  <si>
    <t>Campanha de Vacinação</t>
  </si>
  <si>
    <t xml:space="preserve"> DEMONSTRATIVO DE GASTO COM A SAÚDE - 4º TRIMESTRE DE 2007</t>
  </si>
</sst>
</file>

<file path=xl/styles.xml><?xml version="1.0" encoding="utf-8"?>
<styleSheet xmlns="http://schemas.openxmlformats.org/spreadsheetml/2006/main">
  <numFmts count="21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0%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7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0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 topLeftCell="C4">
      <selection activeCell="J24" sqref="J24:N24"/>
    </sheetView>
  </sheetViews>
  <sheetFormatPr defaultColWidth="9.140625" defaultRowHeight="12.75"/>
  <cols>
    <col min="1" max="3" width="9.140625" style="1" customWidth="1"/>
    <col min="4" max="4" width="9.00390625" style="1" customWidth="1"/>
    <col min="5" max="5" width="6.8515625" style="1" customWidth="1"/>
    <col min="6" max="6" width="21.00390625" style="1" customWidth="1"/>
    <col min="7" max="7" width="0.13671875" style="1" customWidth="1"/>
    <col min="8" max="8" width="15.28125" style="1" bestFit="1" customWidth="1"/>
    <col min="9" max="9" width="14.8515625" style="1" bestFit="1" customWidth="1"/>
    <col min="10" max="14" width="9.140625" style="1" customWidth="1"/>
    <col min="15" max="15" width="14.421875" style="1" bestFit="1" customWidth="1"/>
    <col min="16" max="16384" width="9.140625" style="1" customWidth="1"/>
  </cols>
  <sheetData>
    <row r="1" ht="12.75" hidden="1"/>
    <row r="2" spans="1:15" ht="12.75" hidden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0"/>
    </row>
    <row r="3" ht="12.75" hidden="1"/>
    <row r="4" spans="1:15" ht="12.75">
      <c r="A4" s="19" t="s">
        <v>67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32" t="s">
        <v>20</v>
      </c>
      <c r="B6" s="32"/>
      <c r="C6" s="32"/>
      <c r="D6" s="32"/>
      <c r="E6" s="32"/>
      <c r="F6" s="32"/>
      <c r="G6" s="32"/>
      <c r="H6" s="32"/>
      <c r="I6" s="18" t="s">
        <v>19</v>
      </c>
      <c r="J6" s="18"/>
      <c r="K6" s="18"/>
      <c r="L6" s="18"/>
      <c r="M6" s="18"/>
      <c r="N6" s="18"/>
      <c r="O6" s="18"/>
    </row>
    <row r="7" spans="1:15" ht="12.75" customHeight="1" hidden="1">
      <c r="A7" s="3"/>
      <c r="B7" s="3"/>
      <c r="C7" s="3"/>
      <c r="D7" s="3"/>
      <c r="E7" s="3"/>
      <c r="F7" s="3"/>
      <c r="G7" s="3"/>
      <c r="H7" s="4"/>
      <c r="I7" s="3"/>
      <c r="J7" s="3"/>
      <c r="K7" s="3"/>
      <c r="L7" s="3"/>
      <c r="M7" s="3"/>
      <c r="N7" s="3"/>
      <c r="O7" s="3"/>
    </row>
    <row r="8" spans="1:15" ht="12.7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12.75" customHeight="1">
      <c r="A9" s="20" t="s">
        <v>1</v>
      </c>
      <c r="B9" s="21"/>
      <c r="C9" s="21"/>
      <c r="D9" s="21"/>
      <c r="E9" s="21"/>
      <c r="F9" s="21"/>
      <c r="G9" s="22"/>
      <c r="H9" s="2" t="s">
        <v>2</v>
      </c>
      <c r="I9" s="2" t="s">
        <v>41</v>
      </c>
      <c r="J9" s="20" t="s">
        <v>1</v>
      </c>
      <c r="K9" s="21"/>
      <c r="L9" s="21"/>
      <c r="M9" s="21"/>
      <c r="N9" s="22"/>
      <c r="O9" s="2" t="s">
        <v>2</v>
      </c>
    </row>
    <row r="10" spans="1:15" ht="12.75">
      <c r="A10" s="28" t="s">
        <v>3</v>
      </c>
      <c r="B10" s="29"/>
      <c r="C10" s="29"/>
      <c r="D10" s="29"/>
      <c r="E10" s="29"/>
      <c r="F10" s="29"/>
      <c r="G10" s="30"/>
      <c r="H10" s="4">
        <f>12085.1+9340.22</f>
        <v>21425.32</v>
      </c>
      <c r="I10" s="4">
        <f>H10*15%</f>
        <v>3213.798</v>
      </c>
      <c r="J10" s="37" t="s">
        <v>21</v>
      </c>
      <c r="K10" s="37"/>
      <c r="L10" s="37"/>
      <c r="M10" s="37"/>
      <c r="N10" s="37"/>
      <c r="O10" s="4">
        <v>41643.75</v>
      </c>
    </row>
    <row r="11" spans="1:15" ht="12.75">
      <c r="A11" s="28" t="s">
        <v>4</v>
      </c>
      <c r="B11" s="29"/>
      <c r="C11" s="29"/>
      <c r="D11" s="29"/>
      <c r="E11" s="29"/>
      <c r="F11" s="29"/>
      <c r="G11" s="30"/>
      <c r="H11" s="4">
        <v>42233.75</v>
      </c>
      <c r="I11" s="4">
        <f aca="true" t="shared" si="0" ref="I11:I26">H11*15%</f>
        <v>6335.0625</v>
      </c>
      <c r="J11" s="37" t="s">
        <v>22</v>
      </c>
      <c r="K11" s="37"/>
      <c r="L11" s="37"/>
      <c r="M11" s="37"/>
      <c r="N11" s="37"/>
      <c r="O11" s="4">
        <v>0</v>
      </c>
    </row>
    <row r="12" spans="1:15" ht="12.75">
      <c r="A12" s="28" t="s">
        <v>5</v>
      </c>
      <c r="B12" s="29"/>
      <c r="C12" s="29"/>
      <c r="D12" s="29"/>
      <c r="E12" s="29"/>
      <c r="F12" s="29"/>
      <c r="G12" s="30"/>
      <c r="H12" s="4">
        <v>57967.99</v>
      </c>
      <c r="I12" s="4">
        <f t="shared" si="0"/>
        <v>8695.198499999999</v>
      </c>
      <c r="J12" s="28" t="s">
        <v>23</v>
      </c>
      <c r="K12" s="29"/>
      <c r="L12" s="29"/>
      <c r="M12" s="29"/>
      <c r="N12" s="30"/>
      <c r="O12" s="4">
        <v>8823.87</v>
      </c>
    </row>
    <row r="13" spans="1:15" ht="12.75">
      <c r="A13" s="28" t="s">
        <v>6</v>
      </c>
      <c r="B13" s="29"/>
      <c r="C13" s="29"/>
      <c r="D13" s="29"/>
      <c r="E13" s="29"/>
      <c r="F13" s="29"/>
      <c r="G13" s="30"/>
      <c r="H13" s="4">
        <v>61297.38</v>
      </c>
      <c r="I13" s="4">
        <f t="shared" si="0"/>
        <v>9194.607</v>
      </c>
      <c r="J13" s="28" t="s">
        <v>58</v>
      </c>
      <c r="K13" s="29"/>
      <c r="L13" s="29"/>
      <c r="M13" s="29"/>
      <c r="N13" s="30"/>
      <c r="O13" s="4">
        <v>27792.19</v>
      </c>
    </row>
    <row r="14" spans="1:15" ht="12.75">
      <c r="A14" s="28" t="s">
        <v>7</v>
      </c>
      <c r="B14" s="29"/>
      <c r="C14" s="29"/>
      <c r="D14" s="29"/>
      <c r="E14" s="29"/>
      <c r="F14" s="29"/>
      <c r="G14" s="30"/>
      <c r="H14" s="4">
        <f>30401.73+3235.55</f>
        <v>33637.28</v>
      </c>
      <c r="I14" s="4">
        <f t="shared" si="0"/>
        <v>5045.592</v>
      </c>
      <c r="J14" s="28" t="s">
        <v>24</v>
      </c>
      <c r="K14" s="29"/>
      <c r="L14" s="29"/>
      <c r="M14" s="29"/>
      <c r="N14" s="30"/>
      <c r="O14" s="4">
        <f>36.63+237.92+35.09+17.86+93.4+137.27+213.57+30.04</f>
        <v>801.78</v>
      </c>
    </row>
    <row r="15" spans="1:15" ht="12.75">
      <c r="A15" s="28" t="s">
        <v>8</v>
      </c>
      <c r="B15" s="29"/>
      <c r="C15" s="29"/>
      <c r="D15" s="29"/>
      <c r="E15" s="29"/>
      <c r="F15" s="29"/>
      <c r="G15" s="30"/>
      <c r="H15" s="4">
        <v>0</v>
      </c>
      <c r="I15" s="4">
        <f t="shared" si="0"/>
        <v>0</v>
      </c>
      <c r="J15" s="37" t="s">
        <v>45</v>
      </c>
      <c r="K15" s="37"/>
      <c r="L15" s="37"/>
      <c r="M15" s="37"/>
      <c r="N15" s="37"/>
      <c r="O15" s="4">
        <v>1001.79</v>
      </c>
    </row>
    <row r="16" spans="1:15" ht="12.75">
      <c r="A16" s="28" t="s">
        <v>9</v>
      </c>
      <c r="B16" s="29"/>
      <c r="C16" s="29"/>
      <c r="D16" s="29"/>
      <c r="E16" s="29"/>
      <c r="F16" s="29"/>
      <c r="G16" s="30"/>
      <c r="H16" s="4">
        <f>144.44+4.81+557.03+228.81</f>
        <v>935.0899999999999</v>
      </c>
      <c r="I16" s="4">
        <f t="shared" si="0"/>
        <v>140.2635</v>
      </c>
      <c r="J16" s="37" t="s">
        <v>56</v>
      </c>
      <c r="K16" s="37"/>
      <c r="L16" s="37"/>
      <c r="M16" s="37"/>
      <c r="N16" s="37"/>
      <c r="O16" s="4">
        <v>3236.67</v>
      </c>
    </row>
    <row r="17" spans="1:15" ht="12.75">
      <c r="A17" s="28" t="s">
        <v>10</v>
      </c>
      <c r="B17" s="29"/>
      <c r="C17" s="29"/>
      <c r="D17" s="29"/>
      <c r="E17" s="29"/>
      <c r="F17" s="29"/>
      <c r="G17" s="30"/>
      <c r="H17" s="4">
        <v>1313219.37</v>
      </c>
      <c r="I17" s="4">
        <f t="shared" si="0"/>
        <v>196982.90550000002</v>
      </c>
      <c r="J17" s="37" t="s">
        <v>57</v>
      </c>
      <c r="K17" s="37"/>
      <c r="L17" s="37"/>
      <c r="M17" s="37"/>
      <c r="N17" s="37"/>
      <c r="O17" s="4">
        <v>2673.78</v>
      </c>
    </row>
    <row r="18" spans="1:15" ht="12.75">
      <c r="A18" s="28" t="s">
        <v>11</v>
      </c>
      <c r="B18" s="29"/>
      <c r="C18" s="29"/>
      <c r="D18" s="29"/>
      <c r="E18" s="29"/>
      <c r="F18" s="29"/>
      <c r="G18" s="30"/>
      <c r="H18" s="4">
        <v>65254.18</v>
      </c>
      <c r="I18" s="4">
        <f t="shared" si="0"/>
        <v>9788.127</v>
      </c>
      <c r="J18" s="28" t="s">
        <v>59</v>
      </c>
      <c r="K18" s="29"/>
      <c r="L18" s="29"/>
      <c r="M18" s="29"/>
      <c r="N18" s="30"/>
      <c r="O18" s="4">
        <v>0</v>
      </c>
    </row>
    <row r="19" spans="1:15" ht="12.75">
      <c r="A19" s="28" t="s">
        <v>12</v>
      </c>
      <c r="B19" s="29"/>
      <c r="C19" s="29"/>
      <c r="D19" s="29"/>
      <c r="E19" s="29"/>
      <c r="F19" s="29"/>
      <c r="G19" s="30"/>
      <c r="H19" s="4">
        <v>12397.14</v>
      </c>
      <c r="I19" s="4">
        <f t="shared" si="0"/>
        <v>1859.571</v>
      </c>
      <c r="J19" s="28" t="s">
        <v>66</v>
      </c>
      <c r="K19" s="29"/>
      <c r="L19" s="29"/>
      <c r="M19" s="29"/>
      <c r="N19" s="30"/>
      <c r="O19" s="4">
        <v>0</v>
      </c>
    </row>
    <row r="20" spans="1:15" ht="12.75">
      <c r="A20" s="28" t="s">
        <v>13</v>
      </c>
      <c r="B20" s="29"/>
      <c r="C20" s="29"/>
      <c r="D20" s="29"/>
      <c r="E20" s="29"/>
      <c r="F20" s="29"/>
      <c r="G20" s="30"/>
      <c r="H20" s="4">
        <v>0</v>
      </c>
      <c r="I20" s="4">
        <f t="shared" si="0"/>
        <v>0</v>
      </c>
      <c r="J20" s="28"/>
      <c r="K20" s="29"/>
      <c r="L20" s="29"/>
      <c r="M20" s="29"/>
      <c r="N20" s="30"/>
      <c r="O20" s="4"/>
    </row>
    <row r="21" spans="1:15" ht="12.75">
      <c r="A21" s="28" t="s">
        <v>14</v>
      </c>
      <c r="B21" s="29"/>
      <c r="C21" s="29"/>
      <c r="D21" s="29"/>
      <c r="E21" s="29"/>
      <c r="F21" s="29"/>
      <c r="G21" s="30"/>
      <c r="H21" s="4">
        <v>1412684.65</v>
      </c>
      <c r="I21" s="4">
        <f t="shared" si="0"/>
        <v>211902.69749999998</v>
      </c>
      <c r="J21" s="23"/>
      <c r="K21" s="24"/>
      <c r="L21" s="24"/>
      <c r="M21" s="24"/>
      <c r="N21" s="25"/>
      <c r="O21" s="4"/>
    </row>
    <row r="22" spans="1:15" ht="12.75">
      <c r="A22" s="28" t="s">
        <v>15</v>
      </c>
      <c r="B22" s="29"/>
      <c r="C22" s="29"/>
      <c r="D22" s="29"/>
      <c r="E22" s="29"/>
      <c r="F22" s="29"/>
      <c r="G22" s="30"/>
      <c r="H22" s="4">
        <v>53843.01</v>
      </c>
      <c r="I22" s="4">
        <f t="shared" si="0"/>
        <v>8076.4515</v>
      </c>
      <c r="J22" s="23"/>
      <c r="K22" s="24"/>
      <c r="L22" s="24"/>
      <c r="M22" s="24"/>
      <c r="N22" s="25"/>
      <c r="O22" s="4"/>
    </row>
    <row r="23" spans="1:15" ht="12.75">
      <c r="A23" s="28" t="s">
        <v>16</v>
      </c>
      <c r="B23" s="29"/>
      <c r="C23" s="29"/>
      <c r="D23" s="29"/>
      <c r="E23" s="29"/>
      <c r="F23" s="29"/>
      <c r="G23" s="30"/>
      <c r="H23" s="4">
        <v>15209.22</v>
      </c>
      <c r="I23" s="4">
        <f t="shared" si="0"/>
        <v>2281.383</v>
      </c>
      <c r="J23" s="23"/>
      <c r="K23" s="24"/>
      <c r="L23" s="24"/>
      <c r="M23" s="24"/>
      <c r="N23" s="25"/>
      <c r="O23" s="4"/>
    </row>
    <row r="24" spans="1:15" ht="12.75">
      <c r="A24" s="28" t="s">
        <v>17</v>
      </c>
      <c r="B24" s="29"/>
      <c r="C24" s="29"/>
      <c r="D24" s="29"/>
      <c r="E24" s="29"/>
      <c r="F24" s="29"/>
      <c r="G24" s="30"/>
      <c r="H24" s="4">
        <v>0</v>
      </c>
      <c r="I24" s="4">
        <f t="shared" si="0"/>
        <v>0</v>
      </c>
      <c r="J24" s="23"/>
      <c r="K24" s="24"/>
      <c r="L24" s="24"/>
      <c r="M24" s="24"/>
      <c r="N24" s="25"/>
      <c r="O24" s="4"/>
    </row>
    <row r="25" spans="1:15" ht="12.75">
      <c r="A25" s="28" t="s">
        <v>18</v>
      </c>
      <c r="B25" s="29"/>
      <c r="C25" s="29"/>
      <c r="D25" s="29"/>
      <c r="E25" s="29"/>
      <c r="F25" s="29"/>
      <c r="G25" s="30"/>
      <c r="H25" s="4">
        <v>0</v>
      </c>
      <c r="I25" s="4">
        <f t="shared" si="0"/>
        <v>0</v>
      </c>
      <c r="J25" s="23"/>
      <c r="K25" s="24"/>
      <c r="L25" s="24"/>
      <c r="M25" s="24"/>
      <c r="N25" s="25"/>
      <c r="O25" s="4"/>
    </row>
    <row r="26" spans="1:15" ht="12.75">
      <c r="A26" s="20" t="s">
        <v>65</v>
      </c>
      <c r="B26" s="21"/>
      <c r="C26" s="21"/>
      <c r="D26" s="21"/>
      <c r="E26" s="21"/>
      <c r="F26" s="21"/>
      <c r="G26" s="22"/>
      <c r="H26" s="5">
        <f>H10+H11+H12+H13+H14+H15+H16+H17+H18+H19+H20+H21+H22+H23+H25+H24</f>
        <v>3090104.38</v>
      </c>
      <c r="I26" s="5">
        <f t="shared" si="0"/>
        <v>463515.65699999995</v>
      </c>
      <c r="J26" s="34" t="s">
        <v>40</v>
      </c>
      <c r="K26" s="34"/>
      <c r="L26" s="34"/>
      <c r="M26" s="34"/>
      <c r="N26" s="34"/>
      <c r="O26" s="5">
        <f>O10+O11+O12+O13+O14+O15+O16+O17+O18+O19+O20+O21+O22+O23+O24+O25</f>
        <v>85973.82999999999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2.75">
      <c r="A36" s="31" t="s">
        <v>36</v>
      </c>
      <c r="B36" s="32"/>
      <c r="C36" s="32"/>
      <c r="D36" s="32"/>
      <c r="E36" s="32"/>
      <c r="F36" s="32"/>
      <c r="G36" s="33"/>
      <c r="H36" s="2" t="s">
        <v>2</v>
      </c>
      <c r="I36" s="7"/>
      <c r="J36" s="35" t="s">
        <v>37</v>
      </c>
      <c r="K36" s="35"/>
      <c r="L36" s="35"/>
      <c r="M36" s="35"/>
      <c r="N36" s="35"/>
      <c r="O36" s="13">
        <f>I26</f>
        <v>463515.65699999995</v>
      </c>
    </row>
    <row r="37" spans="1:15" ht="12.75" hidden="1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3"/>
      <c r="O37" s="3"/>
    </row>
    <row r="38" spans="1:15" ht="12.75">
      <c r="A38" s="28" t="s">
        <v>25</v>
      </c>
      <c r="B38" s="29"/>
      <c r="C38" s="29"/>
      <c r="D38" s="29"/>
      <c r="E38" s="29"/>
      <c r="F38" s="29"/>
      <c r="G38" s="30"/>
      <c r="H38" s="4">
        <v>0</v>
      </c>
      <c r="I38" s="3"/>
      <c r="J38" s="34" t="s">
        <v>38</v>
      </c>
      <c r="K38" s="34"/>
      <c r="L38" s="34"/>
      <c r="M38" s="34"/>
      <c r="N38" s="34"/>
      <c r="O38" s="5">
        <f>H52-O26</f>
        <v>561504.7000000001</v>
      </c>
    </row>
    <row r="39" spans="1:15" ht="12.75">
      <c r="A39" s="28" t="s">
        <v>26</v>
      </c>
      <c r="B39" s="29"/>
      <c r="C39" s="29"/>
      <c r="D39" s="29"/>
      <c r="E39" s="29"/>
      <c r="F39" s="29"/>
      <c r="G39" s="30"/>
      <c r="H39" s="4">
        <v>210334.07</v>
      </c>
      <c r="I39" s="3"/>
      <c r="J39" s="34" t="s">
        <v>39</v>
      </c>
      <c r="K39" s="34"/>
      <c r="L39" s="34"/>
      <c r="M39" s="34"/>
      <c r="N39" s="34"/>
      <c r="O39" s="3"/>
    </row>
    <row r="40" spans="1:15" ht="12.75">
      <c r="A40" s="28" t="s">
        <v>27</v>
      </c>
      <c r="B40" s="29"/>
      <c r="C40" s="29"/>
      <c r="D40" s="29"/>
      <c r="E40" s="29"/>
      <c r="F40" s="29"/>
      <c r="G40" s="30"/>
      <c r="H40" s="4">
        <f>12075.58+37347.1</f>
        <v>49422.68</v>
      </c>
      <c r="I40" s="3"/>
      <c r="J40" s="20" t="s">
        <v>42</v>
      </c>
      <c r="K40" s="21"/>
      <c r="L40" s="21"/>
      <c r="M40" s="21"/>
      <c r="N40" s="22"/>
      <c r="O40" s="38">
        <f>O41-15%</f>
        <v>0.03171059321950803</v>
      </c>
    </row>
    <row r="41" spans="1:15" ht="12.75">
      <c r="A41" s="28" t="s">
        <v>28</v>
      </c>
      <c r="B41" s="29"/>
      <c r="C41" s="29"/>
      <c r="D41" s="29"/>
      <c r="E41" s="29"/>
      <c r="F41" s="29"/>
      <c r="G41" s="30"/>
      <c r="H41" s="4">
        <v>40413.07</v>
      </c>
      <c r="I41" s="3"/>
      <c r="J41" s="34" t="s">
        <v>44</v>
      </c>
      <c r="K41" s="34"/>
      <c r="L41" s="34"/>
      <c r="M41" s="34"/>
      <c r="N41" s="34"/>
      <c r="O41" s="8">
        <f>O38/H26</f>
        <v>0.18171059321950803</v>
      </c>
    </row>
    <row r="42" spans="1:15" ht="12.75">
      <c r="A42" s="28" t="s">
        <v>29</v>
      </c>
      <c r="B42" s="29"/>
      <c r="C42" s="29"/>
      <c r="D42" s="29"/>
      <c r="E42" s="29"/>
      <c r="F42" s="29"/>
      <c r="G42" s="30"/>
      <c r="H42" s="4">
        <v>46716.21</v>
      </c>
      <c r="I42" s="3"/>
      <c r="J42" s="23"/>
      <c r="K42" s="24"/>
      <c r="L42" s="24"/>
      <c r="M42" s="24"/>
      <c r="N42" s="25"/>
      <c r="O42" s="3"/>
    </row>
    <row r="43" spans="1:15" ht="12.75">
      <c r="A43" s="28" t="s">
        <v>30</v>
      </c>
      <c r="B43" s="29"/>
      <c r="C43" s="29"/>
      <c r="D43" s="29"/>
      <c r="E43" s="29"/>
      <c r="F43" s="29"/>
      <c r="G43" s="30"/>
      <c r="H43" s="4">
        <v>2436.83</v>
      </c>
      <c r="I43" s="3"/>
      <c r="J43" s="20"/>
      <c r="K43" s="21"/>
      <c r="L43" s="21"/>
      <c r="M43" s="21"/>
      <c r="N43" s="22"/>
      <c r="O43" s="9"/>
    </row>
    <row r="44" spans="1:15" ht="12.75">
      <c r="A44" s="28" t="s">
        <v>31</v>
      </c>
      <c r="B44" s="29"/>
      <c r="C44" s="29"/>
      <c r="D44" s="29"/>
      <c r="E44" s="29"/>
      <c r="F44" s="29"/>
      <c r="G44" s="30"/>
      <c r="H44" s="4">
        <v>61498.31</v>
      </c>
      <c r="I44" s="3"/>
      <c r="J44" s="20"/>
      <c r="K44" s="21"/>
      <c r="L44" s="21"/>
      <c r="M44" s="21"/>
      <c r="N44" s="22"/>
      <c r="O44" s="8"/>
    </row>
    <row r="45" spans="1:15" ht="12.75">
      <c r="A45" s="28" t="s">
        <v>32</v>
      </c>
      <c r="B45" s="29"/>
      <c r="C45" s="29"/>
      <c r="D45" s="29"/>
      <c r="E45" s="29"/>
      <c r="F45" s="29"/>
      <c r="G45" s="30"/>
      <c r="H45" s="4">
        <v>9062</v>
      </c>
      <c r="I45" s="3"/>
      <c r="J45" s="23"/>
      <c r="K45" s="24"/>
      <c r="L45" s="24"/>
      <c r="M45" s="24"/>
      <c r="N45" s="25"/>
      <c r="O45" s="12"/>
    </row>
    <row r="46" spans="1:15" ht="12.75">
      <c r="A46" s="28" t="s">
        <v>33</v>
      </c>
      <c r="B46" s="29"/>
      <c r="C46" s="29"/>
      <c r="D46" s="29"/>
      <c r="E46" s="29"/>
      <c r="F46" s="29"/>
      <c r="G46" s="30"/>
      <c r="H46" s="4">
        <v>98827.56</v>
      </c>
      <c r="I46" s="3"/>
      <c r="J46" s="20"/>
      <c r="K46" s="21"/>
      <c r="L46" s="21"/>
      <c r="M46" s="21"/>
      <c r="N46" s="22"/>
      <c r="O46" s="5"/>
    </row>
    <row r="47" spans="1:15" ht="12.75">
      <c r="A47" s="28" t="s">
        <v>34</v>
      </c>
      <c r="B47" s="29"/>
      <c r="C47" s="29"/>
      <c r="D47" s="29"/>
      <c r="E47" s="29"/>
      <c r="F47" s="29"/>
      <c r="G47" s="30"/>
      <c r="H47" s="4">
        <v>2697</v>
      </c>
      <c r="I47" s="3"/>
      <c r="J47" s="23"/>
      <c r="K47" s="24"/>
      <c r="L47" s="24"/>
      <c r="M47" s="24"/>
      <c r="N47" s="25"/>
      <c r="O47" s="5"/>
    </row>
    <row r="48" spans="1:15" ht="12.75">
      <c r="A48" s="28" t="s">
        <v>43</v>
      </c>
      <c r="B48" s="29"/>
      <c r="C48" s="29"/>
      <c r="D48" s="29"/>
      <c r="E48" s="29"/>
      <c r="F48" s="29"/>
      <c r="G48" s="30"/>
      <c r="H48" s="4">
        <v>0</v>
      </c>
      <c r="I48" s="3"/>
      <c r="J48" s="23"/>
      <c r="K48" s="24"/>
      <c r="L48" s="24"/>
      <c r="M48" s="24"/>
      <c r="N48" s="25"/>
      <c r="O48" s="3"/>
    </row>
    <row r="49" spans="1:15" ht="12.75">
      <c r="A49" s="28" t="s">
        <v>46</v>
      </c>
      <c r="B49" s="29"/>
      <c r="C49" s="29"/>
      <c r="D49" s="29"/>
      <c r="E49" s="29"/>
      <c r="F49" s="29"/>
      <c r="G49" s="30"/>
      <c r="H49" s="4">
        <v>122500</v>
      </c>
      <c r="I49" s="3"/>
      <c r="J49" s="14"/>
      <c r="K49" s="15"/>
      <c r="L49" s="15"/>
      <c r="M49" s="15"/>
      <c r="N49" s="16"/>
      <c r="O49" s="3"/>
    </row>
    <row r="50" spans="1:15" ht="12.75">
      <c r="A50" s="28" t="s">
        <v>47</v>
      </c>
      <c r="B50" s="29"/>
      <c r="C50" s="29"/>
      <c r="D50" s="29"/>
      <c r="E50" s="29"/>
      <c r="F50" s="29"/>
      <c r="G50" s="30"/>
      <c r="H50" s="4">
        <v>3570.8</v>
      </c>
      <c r="I50" s="3"/>
      <c r="J50" s="14"/>
      <c r="K50" s="15"/>
      <c r="L50" s="15"/>
      <c r="M50" s="15"/>
      <c r="N50" s="16"/>
      <c r="O50" s="3"/>
    </row>
    <row r="51" spans="1:15" ht="12.75">
      <c r="A51" s="28" t="s">
        <v>48</v>
      </c>
      <c r="B51" s="29"/>
      <c r="C51" s="29"/>
      <c r="D51" s="29"/>
      <c r="E51" s="29"/>
      <c r="F51" s="29"/>
      <c r="G51" s="30"/>
      <c r="H51" s="4">
        <v>0</v>
      </c>
      <c r="I51" s="3"/>
      <c r="J51" s="14"/>
      <c r="K51" s="15"/>
      <c r="L51" s="15"/>
      <c r="M51" s="15"/>
      <c r="N51" s="16"/>
      <c r="O51" s="3"/>
    </row>
    <row r="52" spans="1:15" ht="12.75">
      <c r="A52" s="20" t="s">
        <v>35</v>
      </c>
      <c r="B52" s="21"/>
      <c r="C52" s="21"/>
      <c r="D52" s="21"/>
      <c r="E52" s="21"/>
      <c r="F52" s="21"/>
      <c r="G52" s="22"/>
      <c r="H52" s="5">
        <f>H39+H38+H40+H41+H42+H43+H44+H45+H46+H47+H48+H49+H50+H51</f>
        <v>647478.53</v>
      </c>
      <c r="I52" s="3"/>
      <c r="J52" s="23"/>
      <c r="K52" s="24"/>
      <c r="L52" s="24"/>
      <c r="M52" s="24"/>
      <c r="N52" s="25"/>
      <c r="O52" s="3"/>
    </row>
    <row r="54" spans="1:14" ht="12.75">
      <c r="A54" s="26" t="s">
        <v>62</v>
      </c>
      <c r="B54" s="26"/>
      <c r="C54" s="26"/>
      <c r="D54" s="26"/>
      <c r="E54" s="11"/>
      <c r="F54" s="11" t="s">
        <v>60</v>
      </c>
      <c r="G54" s="11"/>
      <c r="H54" s="26" t="s">
        <v>50</v>
      </c>
      <c r="I54" s="26"/>
      <c r="J54" s="26"/>
      <c r="L54" s="26" t="s">
        <v>53</v>
      </c>
      <c r="M54" s="26"/>
      <c r="N54" s="26"/>
    </row>
    <row r="55" spans="1:14" ht="12.75">
      <c r="A55" s="27" t="s">
        <v>63</v>
      </c>
      <c r="B55" s="27"/>
      <c r="C55" s="27"/>
      <c r="D55" s="27"/>
      <c r="E55" s="17"/>
      <c r="F55" s="11" t="s">
        <v>49</v>
      </c>
      <c r="G55" s="11"/>
      <c r="H55" s="26" t="s">
        <v>51</v>
      </c>
      <c r="I55" s="26"/>
      <c r="J55" s="26"/>
      <c r="L55" s="26" t="s">
        <v>54</v>
      </c>
      <c r="M55" s="26"/>
      <c r="N55" s="26"/>
    </row>
    <row r="56" spans="1:14" ht="12.75">
      <c r="A56" s="26" t="s">
        <v>64</v>
      </c>
      <c r="B56" s="26"/>
      <c r="C56" s="26"/>
      <c r="D56" s="26"/>
      <c r="E56" s="11"/>
      <c r="F56" s="11" t="s">
        <v>61</v>
      </c>
      <c r="G56" s="11"/>
      <c r="H56" s="26" t="s">
        <v>52</v>
      </c>
      <c r="I56" s="26"/>
      <c r="J56" s="26"/>
      <c r="L56" s="26" t="s">
        <v>55</v>
      </c>
      <c r="M56" s="26"/>
      <c r="N56" s="26"/>
    </row>
  </sheetData>
  <mergeCells count="81">
    <mergeCell ref="A13:G13"/>
    <mergeCell ref="A14:G14"/>
    <mergeCell ref="A15:G15"/>
    <mergeCell ref="J26:N26"/>
    <mergeCell ref="J24:N24"/>
    <mergeCell ref="J19:N19"/>
    <mergeCell ref="A16:G16"/>
    <mergeCell ref="A17:G17"/>
    <mergeCell ref="A18:G18"/>
    <mergeCell ref="A19:G19"/>
    <mergeCell ref="J18:N18"/>
    <mergeCell ref="J10:N10"/>
    <mergeCell ref="J11:N11"/>
    <mergeCell ref="J12:N12"/>
    <mergeCell ref="J13:N13"/>
    <mergeCell ref="A40:G40"/>
    <mergeCell ref="A41:G41"/>
    <mergeCell ref="J14:N14"/>
    <mergeCell ref="J15:N15"/>
    <mergeCell ref="J20:N20"/>
    <mergeCell ref="J21:N21"/>
    <mergeCell ref="J22:N22"/>
    <mergeCell ref="J23:N23"/>
    <mergeCell ref="J16:N16"/>
    <mergeCell ref="J17:N17"/>
    <mergeCell ref="J25:N25"/>
    <mergeCell ref="J38:N38"/>
    <mergeCell ref="J36:N36"/>
    <mergeCell ref="J39:N39"/>
    <mergeCell ref="A35:O35"/>
    <mergeCell ref="A38:G38"/>
    <mergeCell ref="A39:G39"/>
    <mergeCell ref="J48:N48"/>
    <mergeCell ref="J40:N40"/>
    <mergeCell ref="J42:N42"/>
    <mergeCell ref="J43:N43"/>
    <mergeCell ref="J41:N41"/>
    <mergeCell ref="J44:N44"/>
    <mergeCell ref="J45:N45"/>
    <mergeCell ref="J46:N46"/>
    <mergeCell ref="J47:N47"/>
    <mergeCell ref="A10:G10"/>
    <mergeCell ref="A11:G11"/>
    <mergeCell ref="A12:G12"/>
    <mergeCell ref="A6:H6"/>
    <mergeCell ref="A9:G9"/>
    <mergeCell ref="A20:G20"/>
    <mergeCell ref="A21:G21"/>
    <mergeCell ref="A22:G22"/>
    <mergeCell ref="A23:G23"/>
    <mergeCell ref="A24:G24"/>
    <mergeCell ref="A25:G25"/>
    <mergeCell ref="A26:G26"/>
    <mergeCell ref="A36:G36"/>
    <mergeCell ref="A42:G42"/>
    <mergeCell ref="A43:G43"/>
    <mergeCell ref="A44:G44"/>
    <mergeCell ref="A45:G45"/>
    <mergeCell ref="L56:N56"/>
    <mergeCell ref="A51:G51"/>
    <mergeCell ref="A52:G52"/>
    <mergeCell ref="L54:N54"/>
    <mergeCell ref="L55:N55"/>
    <mergeCell ref="H54:J54"/>
    <mergeCell ref="H55:J55"/>
    <mergeCell ref="H56:J56"/>
    <mergeCell ref="J52:N52"/>
    <mergeCell ref="J9:N9"/>
    <mergeCell ref="A8:O8"/>
    <mergeCell ref="A56:D56"/>
    <mergeCell ref="A55:D55"/>
    <mergeCell ref="A54:D54"/>
    <mergeCell ref="A48:G48"/>
    <mergeCell ref="A49:G49"/>
    <mergeCell ref="A50:G50"/>
    <mergeCell ref="A46:G46"/>
    <mergeCell ref="A47:G47"/>
    <mergeCell ref="I6:O6"/>
    <mergeCell ref="A2:N2"/>
    <mergeCell ref="A4:O4"/>
    <mergeCell ref="A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</dc:creator>
  <cp:keywords/>
  <dc:description/>
  <cp:lastModifiedBy>xxxx</cp:lastModifiedBy>
  <cp:lastPrinted>2007-11-05T16:36:04Z</cp:lastPrinted>
  <dcterms:created xsi:type="dcterms:W3CDTF">2004-07-12T18:27:10Z</dcterms:created>
  <dcterms:modified xsi:type="dcterms:W3CDTF">2008-05-07T12:58:41Z</dcterms:modified>
  <cp:category/>
  <cp:version/>
  <cp:contentType/>
  <cp:contentStatus/>
</cp:coreProperties>
</file>